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9045"/>
  </bookViews>
  <sheets>
    <sheet name="ＨＰ用" sheetId="1" r:id="rId1"/>
  </sheets>
  <calcPr calcId="144525" concurrentCalc="0"/>
</workbook>
</file>

<file path=xl/sharedStrings.xml><?xml version="1.0" encoding="utf-8"?>
<sst xmlns="http://schemas.openxmlformats.org/spreadsheetml/2006/main" count="137">
  <si>
    <t>種別</t>
  </si>
  <si>
    <t>性別</t>
  </si>
  <si>
    <t>氏名</t>
  </si>
  <si>
    <t>選手登録</t>
  </si>
  <si>
    <t>入金</t>
  </si>
  <si>
    <t>ｴｷｽﾊﾟｰﾄ</t>
  </si>
  <si>
    <t>女</t>
  </si>
  <si>
    <t>小林　有希</t>
  </si>
  <si>
    <t>登録済</t>
  </si>
  <si>
    <t>○</t>
  </si>
  <si>
    <t>一般</t>
  </si>
  <si>
    <t>男</t>
  </si>
  <si>
    <t>望木　海利</t>
  </si>
  <si>
    <t>キッズ</t>
  </si>
  <si>
    <t>望月　萌叶</t>
  </si>
  <si>
    <t>本村　祐太</t>
  </si>
  <si>
    <t>キャンセル</t>
  </si>
  <si>
    <t>本島　宗武</t>
  </si>
  <si>
    <t>伊東　そら</t>
  </si>
  <si>
    <t>永井　紘仁</t>
  </si>
  <si>
    <t>北村　流星</t>
  </si>
  <si>
    <t>高橋　波澄</t>
  </si>
  <si>
    <t>小川　峻</t>
  </si>
  <si>
    <t>長谷川　弘和</t>
  </si>
  <si>
    <t>高橋　里央菜</t>
  </si>
  <si>
    <t>小西　桂</t>
  </si>
  <si>
    <t>三浦　正行</t>
  </si>
  <si>
    <t>三浦　陽向</t>
  </si>
  <si>
    <t>菅原　亜弥</t>
  </si>
  <si>
    <t>下澤　博信</t>
  </si>
  <si>
    <t>神代　綺花</t>
  </si>
  <si>
    <t>番匠　大樹</t>
  </si>
  <si>
    <t>鍵村　有理</t>
  </si>
  <si>
    <t>近藤　美七海</t>
  </si>
  <si>
    <t>伊藤　寛太朗</t>
  </si>
  <si>
    <t>IZZAL DIN</t>
  </si>
  <si>
    <t>福本　朝陽</t>
  </si>
  <si>
    <t>大谷　拓海</t>
  </si>
  <si>
    <t>伊藤　美華</t>
  </si>
  <si>
    <t>キャンセル扱い</t>
  </si>
  <si>
    <t>秋原　弥生</t>
  </si>
  <si>
    <t>天笠　颯太</t>
  </si>
  <si>
    <t>田中　剛志</t>
  </si>
  <si>
    <t>劔持　成海</t>
  </si>
  <si>
    <t>土肥　圭太</t>
  </si>
  <si>
    <t>吉田　健</t>
  </si>
  <si>
    <t>番匠　善大</t>
  </si>
  <si>
    <t>島根　正芳</t>
  </si>
  <si>
    <t>竹田　宗一郎</t>
  </si>
  <si>
    <t>高橋　千隼</t>
  </si>
  <si>
    <t>関野　奏子</t>
  </si>
  <si>
    <t>森下　駿介</t>
  </si>
  <si>
    <t>土肥　理人</t>
  </si>
  <si>
    <t>木村　圭太</t>
  </si>
  <si>
    <t>坂口　永記</t>
  </si>
  <si>
    <t>長森　遥奏</t>
  </si>
  <si>
    <t>天野　温子</t>
  </si>
  <si>
    <t>野村　武史</t>
  </si>
  <si>
    <t>檜垣　慧</t>
  </si>
  <si>
    <t>樋永　大悟</t>
  </si>
  <si>
    <t>鎌　武裕</t>
  </si>
  <si>
    <t>鈴木　琉星</t>
  </si>
  <si>
    <t>谷　汐唯</t>
  </si>
  <si>
    <t>合計</t>
  </si>
  <si>
    <t>岡田　光希</t>
  </si>
  <si>
    <t>大木　輝一</t>
  </si>
  <si>
    <t>原田　廉太郎</t>
  </si>
  <si>
    <t>清水　菜生</t>
  </si>
  <si>
    <t>原田　宗士郎</t>
  </si>
  <si>
    <t>齋藤　未花</t>
  </si>
  <si>
    <t>小柳出　郁麻</t>
  </si>
  <si>
    <t>松藤　藍夢</t>
  </si>
  <si>
    <t>ユース</t>
  </si>
  <si>
    <t>柳沼　佑星</t>
  </si>
  <si>
    <t>山田　望央</t>
  </si>
  <si>
    <t>岩崎　賀央</t>
  </si>
  <si>
    <t>大澤　颯</t>
  </si>
  <si>
    <t>長浜　詩渚</t>
  </si>
  <si>
    <t>阿部　桃子</t>
  </si>
  <si>
    <t>小倉　蒔夏</t>
  </si>
  <si>
    <t>渋井　勇佑</t>
  </si>
  <si>
    <t>中村　仁奈</t>
  </si>
  <si>
    <t>桑原　大輝</t>
  </si>
  <si>
    <t>岡部　千紘</t>
  </si>
  <si>
    <t>三浦　地平</t>
  </si>
  <si>
    <t>岡島　凛平</t>
  </si>
  <si>
    <t>岡部　陽菜</t>
  </si>
  <si>
    <t>正村　紗季</t>
  </si>
  <si>
    <t>大森　朗生</t>
  </si>
  <si>
    <t>山田　琥太郎</t>
  </si>
  <si>
    <t>石渡　智也</t>
  </si>
  <si>
    <t>沼田　大</t>
  </si>
  <si>
    <t>高橋　穰太朗</t>
  </si>
  <si>
    <t>伊野　竜也</t>
  </si>
  <si>
    <t>櫻井　悠紀</t>
  </si>
  <si>
    <t>西村　岳</t>
  </si>
  <si>
    <t>加藤　拓真</t>
  </si>
  <si>
    <t>小島　すばる</t>
  </si>
  <si>
    <t>菅原　空音</t>
  </si>
  <si>
    <t>渡辺　茜</t>
  </si>
  <si>
    <t>後藤　翔</t>
  </si>
  <si>
    <t>高橋　花紗</t>
  </si>
  <si>
    <t>北條　颯汰</t>
  </si>
  <si>
    <t>江成　悠平</t>
  </si>
  <si>
    <t>小屋松　恋</t>
  </si>
  <si>
    <t>池谷　海斗</t>
  </si>
  <si>
    <t>小口　結衣</t>
  </si>
  <si>
    <t>佐藤　莉子</t>
  </si>
  <si>
    <t>山崎　哲生</t>
  </si>
  <si>
    <t>齋藤　颯太</t>
  </si>
  <si>
    <t>仲　奎信</t>
  </si>
  <si>
    <t>嘉山　海咲</t>
  </si>
  <si>
    <t>橋本　希求</t>
  </si>
  <si>
    <t>澤　りな</t>
  </si>
  <si>
    <t>加藤　美紅</t>
  </si>
  <si>
    <t>大木　海渡</t>
  </si>
  <si>
    <t>粕谷　莉央</t>
  </si>
  <si>
    <t>佐々木　大地</t>
  </si>
  <si>
    <t>増山　匠</t>
  </si>
  <si>
    <t>ｶﾃｺﾞﾘｰ</t>
  </si>
  <si>
    <t>申し込み人数</t>
  </si>
  <si>
    <t>確定</t>
  </si>
  <si>
    <t>武口　大樹</t>
  </si>
  <si>
    <t>西谷　宗之</t>
  </si>
  <si>
    <t>エキスパート</t>
  </si>
  <si>
    <t>北野　杏樹</t>
  </si>
  <si>
    <t>濱本　新太</t>
  </si>
  <si>
    <t>真中　美咲</t>
  </si>
  <si>
    <t>一般＆ユース</t>
  </si>
  <si>
    <t>大西　蛍雪</t>
  </si>
  <si>
    <t>大西　月華</t>
  </si>
  <si>
    <t>糸賀　友紀</t>
  </si>
  <si>
    <t>キャンセル待ち</t>
  </si>
  <si>
    <t>ｷｯｽﾞ</t>
  </si>
  <si>
    <t>石見　友一</t>
  </si>
  <si>
    <t>濱田　琉誠</t>
  </si>
  <si>
    <t>繰り上げ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</si>
</sst>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</numFmts>
  <fonts count="24">
    <font>
      <sz val="11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indexed="8"/>
      <name val="ＭＳ Ｐゴシック"/>
      <charset val="128"/>
      <scheme val="minor"/>
    </font>
    <font>
      <u/>
      <sz val="11"/>
      <color rgb="FF0000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9" applyNumberFormat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5" borderId="6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4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9" fontId="1" fillId="0" borderId="3" xfId="9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9" fontId="1" fillId="0" borderId="2" xfId="9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9" fontId="0" fillId="0" borderId="0" xfId="9" applyFont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1"/>
  <sheetViews>
    <sheetView tabSelected="1" topLeftCell="A17" workbookViewId="0">
      <selection activeCell="I44" sqref="I44"/>
    </sheetView>
  </sheetViews>
  <sheetFormatPr defaultColWidth="9" defaultRowHeight="13.5"/>
  <cols>
    <col min="1" max="1" width="10.5" style="1" customWidth="1"/>
    <col min="2" max="2" width="4.75" style="1" customWidth="1"/>
    <col min="3" max="3" width="12.375" style="1" customWidth="1"/>
    <col min="4" max="4" width="8" style="1" customWidth="1"/>
    <col min="5" max="5" width="5.25" customWidth="1"/>
    <col min="6" max="6" width="3.25" style="1" customWidth="1"/>
    <col min="7" max="7" width="10.5" style="1" customWidth="1"/>
    <col min="8" max="8" width="4.75" style="1" customWidth="1"/>
    <col min="9" max="9" width="12.375" style="1" customWidth="1"/>
    <col min="10" max="10" width="5.25" customWidth="1"/>
    <col min="11" max="11" width="8" style="1" customWidth="1"/>
    <col min="12" max="12" width="10.5" style="1" customWidth="1"/>
    <col min="13" max="13" width="4.75" style="1" customWidth="1"/>
    <col min="14" max="14" width="12.375" style="1" customWidth="1"/>
    <col min="15" max="15" width="5.25" customWidth="1"/>
    <col min="16" max="16384" width="9" style="1"/>
  </cols>
  <sheetData>
    <row r="1" spans="1: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G1" s="2" t="s">
        <v>0</v>
      </c>
      <c r="H1" s="2" t="s">
        <v>1</v>
      </c>
      <c r="I1" s="2" t="s">
        <v>2</v>
      </c>
      <c r="J1" s="3" t="s">
        <v>4</v>
      </c>
      <c r="L1" s="2" t="s">
        <v>0</v>
      </c>
      <c r="M1" s="2" t="s">
        <v>1</v>
      </c>
      <c r="N1" s="2" t="s">
        <v>2</v>
      </c>
      <c r="O1" s="3" t="s">
        <v>4</v>
      </c>
    </row>
    <row r="2" spans="1:15">
      <c r="A2" s="4" t="s">
        <v>5</v>
      </c>
      <c r="B2" s="4" t="s">
        <v>6</v>
      </c>
      <c r="C2" s="5" t="s">
        <v>7</v>
      </c>
      <c r="D2" s="6" t="s">
        <v>8</v>
      </c>
      <c r="E2" s="4" t="s">
        <v>9</v>
      </c>
      <c r="G2" s="4" t="s">
        <v>10</v>
      </c>
      <c r="H2" s="4" t="s">
        <v>11</v>
      </c>
      <c r="I2" s="5" t="s">
        <v>12</v>
      </c>
      <c r="J2" s="4" t="s">
        <v>9</v>
      </c>
      <c r="L2" s="4" t="s">
        <v>13</v>
      </c>
      <c r="M2" s="4" t="s">
        <v>6</v>
      </c>
      <c r="N2" s="5" t="s">
        <v>14</v>
      </c>
      <c r="O2" s="4" t="s">
        <v>9</v>
      </c>
    </row>
    <row r="3" spans="1:15">
      <c r="A3" s="7" t="s">
        <v>5</v>
      </c>
      <c r="B3" s="7" t="s">
        <v>11</v>
      </c>
      <c r="C3" s="8" t="s">
        <v>15</v>
      </c>
      <c r="D3" s="7" t="s">
        <v>16</v>
      </c>
      <c r="E3" s="7"/>
      <c r="G3" s="4" t="s">
        <v>10</v>
      </c>
      <c r="H3" s="4" t="s">
        <v>11</v>
      </c>
      <c r="I3" s="5" t="s">
        <v>17</v>
      </c>
      <c r="J3" s="4" t="s">
        <v>9</v>
      </c>
      <c r="L3" s="4" t="s">
        <v>13</v>
      </c>
      <c r="M3" s="4" t="s">
        <v>6</v>
      </c>
      <c r="N3" s="5" t="s">
        <v>18</v>
      </c>
      <c r="O3" s="4" t="s">
        <v>9</v>
      </c>
    </row>
    <row r="4" spans="1:15">
      <c r="A4" s="4" t="s">
        <v>5</v>
      </c>
      <c r="B4" s="4" t="s">
        <v>11</v>
      </c>
      <c r="C4" s="5" t="s">
        <v>19</v>
      </c>
      <c r="D4" s="6" t="s">
        <v>8</v>
      </c>
      <c r="E4" s="4" t="s">
        <v>9</v>
      </c>
      <c r="G4" s="4" t="s">
        <v>10</v>
      </c>
      <c r="H4" s="4" t="s">
        <v>11</v>
      </c>
      <c r="I4" s="5" t="s">
        <v>20</v>
      </c>
      <c r="J4" s="4" t="s">
        <v>9</v>
      </c>
      <c r="L4" s="4" t="s">
        <v>13</v>
      </c>
      <c r="M4" s="4" t="s">
        <v>6</v>
      </c>
      <c r="N4" s="5" t="s">
        <v>21</v>
      </c>
      <c r="O4" s="4" t="s">
        <v>9</v>
      </c>
    </row>
    <row r="5" spans="1:15">
      <c r="A5" s="4" t="s">
        <v>5</v>
      </c>
      <c r="B5" s="4" t="s">
        <v>11</v>
      </c>
      <c r="C5" s="5" t="s">
        <v>22</v>
      </c>
      <c r="D5" s="6" t="s">
        <v>8</v>
      </c>
      <c r="E5" s="4" t="s">
        <v>9</v>
      </c>
      <c r="G5" s="9" t="s">
        <v>10</v>
      </c>
      <c r="H5" s="9" t="s">
        <v>11</v>
      </c>
      <c r="I5" s="22" t="s">
        <v>23</v>
      </c>
      <c r="J5" s="23" t="s">
        <v>9</v>
      </c>
      <c r="K5" s="24"/>
      <c r="L5" s="4" t="s">
        <v>13</v>
      </c>
      <c r="M5" s="4" t="s">
        <v>6</v>
      </c>
      <c r="N5" s="5" t="s">
        <v>24</v>
      </c>
      <c r="O5" s="4" t="s">
        <v>9</v>
      </c>
    </row>
    <row r="6" spans="1:15">
      <c r="A6" s="4" t="s">
        <v>5</v>
      </c>
      <c r="B6" s="4" t="s">
        <v>11</v>
      </c>
      <c r="C6" s="5" t="s">
        <v>25</v>
      </c>
      <c r="D6" s="6" t="s">
        <v>8</v>
      </c>
      <c r="E6" s="4" t="s">
        <v>9</v>
      </c>
      <c r="G6" s="4" t="s">
        <v>10</v>
      </c>
      <c r="H6" s="4" t="s">
        <v>11</v>
      </c>
      <c r="I6" s="5" t="s">
        <v>26</v>
      </c>
      <c r="J6" s="4" t="s">
        <v>9</v>
      </c>
      <c r="L6" s="4" t="s">
        <v>13</v>
      </c>
      <c r="M6" s="4" t="s">
        <v>6</v>
      </c>
      <c r="N6" s="5" t="s">
        <v>27</v>
      </c>
      <c r="O6" s="4" t="s">
        <v>9</v>
      </c>
    </row>
    <row r="7" spans="1:15">
      <c r="A7" s="4" t="s">
        <v>5</v>
      </c>
      <c r="B7" s="4" t="s">
        <v>6</v>
      </c>
      <c r="C7" s="5" t="s">
        <v>28</v>
      </c>
      <c r="D7" s="6" t="s">
        <v>8</v>
      </c>
      <c r="E7" s="4" t="s">
        <v>9</v>
      </c>
      <c r="G7" s="4" t="s">
        <v>10</v>
      </c>
      <c r="H7" s="4" t="s">
        <v>11</v>
      </c>
      <c r="I7" s="5" t="s">
        <v>29</v>
      </c>
      <c r="J7" s="4" t="s">
        <v>9</v>
      </c>
      <c r="L7" s="4" t="s">
        <v>13</v>
      </c>
      <c r="M7" s="4" t="s">
        <v>6</v>
      </c>
      <c r="N7" s="5" t="s">
        <v>30</v>
      </c>
      <c r="O7" s="4" t="s">
        <v>9</v>
      </c>
    </row>
    <row r="8" spans="1:15">
      <c r="A8" s="4" t="s">
        <v>5</v>
      </c>
      <c r="B8" s="4" t="s">
        <v>11</v>
      </c>
      <c r="C8" s="5" t="s">
        <v>31</v>
      </c>
      <c r="D8" s="6" t="s">
        <v>8</v>
      </c>
      <c r="E8" s="4" t="s">
        <v>9</v>
      </c>
      <c r="G8" s="4" t="s">
        <v>10</v>
      </c>
      <c r="H8" s="4" t="s">
        <v>6</v>
      </c>
      <c r="I8" s="5" t="s">
        <v>32</v>
      </c>
      <c r="J8" s="4" t="s">
        <v>9</v>
      </c>
      <c r="L8" s="4" t="s">
        <v>13</v>
      </c>
      <c r="M8" s="4" t="s">
        <v>6</v>
      </c>
      <c r="N8" s="5" t="s">
        <v>33</v>
      </c>
      <c r="O8" s="4" t="s">
        <v>9</v>
      </c>
    </row>
    <row r="9" spans="1:15">
      <c r="A9" s="4" t="s">
        <v>5</v>
      </c>
      <c r="B9" s="4" t="s">
        <v>11</v>
      </c>
      <c r="C9" s="5" t="s">
        <v>34</v>
      </c>
      <c r="D9" s="6" t="s">
        <v>8</v>
      </c>
      <c r="E9" s="4" t="s">
        <v>9</v>
      </c>
      <c r="G9" s="4" t="s">
        <v>10</v>
      </c>
      <c r="H9" s="4" t="s">
        <v>11</v>
      </c>
      <c r="I9" s="5" t="s">
        <v>35</v>
      </c>
      <c r="J9" s="4" t="s">
        <v>9</v>
      </c>
      <c r="L9" s="4" t="s">
        <v>13</v>
      </c>
      <c r="M9" s="4" t="s">
        <v>11</v>
      </c>
      <c r="N9" s="5" t="s">
        <v>36</v>
      </c>
      <c r="O9" s="4" t="s">
        <v>9</v>
      </c>
    </row>
    <row r="10" spans="1:15">
      <c r="A10" s="4" t="s">
        <v>5</v>
      </c>
      <c r="B10" s="4" t="s">
        <v>11</v>
      </c>
      <c r="C10" s="5" t="s">
        <v>37</v>
      </c>
      <c r="D10" s="6" t="s">
        <v>8</v>
      </c>
      <c r="E10" s="4" t="s">
        <v>9</v>
      </c>
      <c r="G10" s="7" t="s">
        <v>10</v>
      </c>
      <c r="H10" s="7" t="s">
        <v>6</v>
      </c>
      <c r="I10" s="8" t="s">
        <v>38</v>
      </c>
      <c r="J10" s="10" t="s">
        <v>39</v>
      </c>
      <c r="K10" s="25"/>
      <c r="L10" s="4" t="s">
        <v>13</v>
      </c>
      <c r="M10" s="4" t="s">
        <v>6</v>
      </c>
      <c r="N10" s="5" t="s">
        <v>40</v>
      </c>
      <c r="O10" s="4" t="s">
        <v>9</v>
      </c>
    </row>
    <row r="11" spans="1:15">
      <c r="A11" s="4" t="s">
        <v>5</v>
      </c>
      <c r="B11" s="4" t="s">
        <v>11</v>
      </c>
      <c r="C11" s="5" t="s">
        <v>41</v>
      </c>
      <c r="D11" s="6" t="s">
        <v>8</v>
      </c>
      <c r="E11" s="4" t="s">
        <v>9</v>
      </c>
      <c r="G11" s="4" t="s">
        <v>10</v>
      </c>
      <c r="H11" s="4" t="s">
        <v>11</v>
      </c>
      <c r="I11" s="5" t="s">
        <v>42</v>
      </c>
      <c r="J11" s="4" t="s">
        <v>9</v>
      </c>
      <c r="L11" s="4" t="s">
        <v>13</v>
      </c>
      <c r="M11" s="4" t="s">
        <v>6</v>
      </c>
      <c r="N11" s="5" t="s">
        <v>43</v>
      </c>
      <c r="O11" s="4" t="s">
        <v>9</v>
      </c>
    </row>
    <row r="12" spans="1:15">
      <c r="A12" s="4" t="s">
        <v>5</v>
      </c>
      <c r="B12" s="4" t="s">
        <v>11</v>
      </c>
      <c r="C12" s="5" t="s">
        <v>44</v>
      </c>
      <c r="D12" s="6" t="s">
        <v>8</v>
      </c>
      <c r="E12" s="4" t="s">
        <v>9</v>
      </c>
      <c r="G12" s="4" t="s">
        <v>10</v>
      </c>
      <c r="H12" s="4" t="s">
        <v>11</v>
      </c>
      <c r="I12" s="5" t="s">
        <v>45</v>
      </c>
      <c r="J12" s="4" t="s">
        <v>9</v>
      </c>
      <c r="L12" s="4" t="s">
        <v>13</v>
      </c>
      <c r="M12" s="4" t="s">
        <v>11</v>
      </c>
      <c r="N12" s="5" t="s">
        <v>46</v>
      </c>
      <c r="O12" s="4" t="s">
        <v>9</v>
      </c>
    </row>
    <row r="13" spans="1:15">
      <c r="A13" s="7" t="s">
        <v>5</v>
      </c>
      <c r="B13" s="7" t="s">
        <v>11</v>
      </c>
      <c r="C13" s="8" t="s">
        <v>47</v>
      </c>
      <c r="D13" s="7" t="s">
        <v>16</v>
      </c>
      <c r="E13" s="7"/>
      <c r="G13" s="4" t="s">
        <v>10</v>
      </c>
      <c r="H13" s="4" t="s">
        <v>11</v>
      </c>
      <c r="I13" s="5" t="s">
        <v>48</v>
      </c>
      <c r="J13" s="4" t="s">
        <v>9</v>
      </c>
      <c r="L13" s="4" t="s">
        <v>13</v>
      </c>
      <c r="M13" s="4" t="s">
        <v>11</v>
      </c>
      <c r="N13" s="5" t="s">
        <v>49</v>
      </c>
      <c r="O13" s="4" t="s">
        <v>9</v>
      </c>
    </row>
    <row r="14" spans="1:15">
      <c r="A14" s="4" t="s">
        <v>5</v>
      </c>
      <c r="B14" s="4" t="s">
        <v>6</v>
      </c>
      <c r="C14" s="5" t="s">
        <v>50</v>
      </c>
      <c r="D14" s="6" t="s">
        <v>8</v>
      </c>
      <c r="E14" s="4" t="s">
        <v>9</v>
      </c>
      <c r="G14" s="7" t="s">
        <v>10</v>
      </c>
      <c r="H14" s="7" t="s">
        <v>11</v>
      </c>
      <c r="I14" s="8" t="s">
        <v>51</v>
      </c>
      <c r="J14" s="10" t="s">
        <v>39</v>
      </c>
      <c r="K14" s="25"/>
      <c r="L14" s="4" t="s">
        <v>13</v>
      </c>
      <c r="M14" s="4" t="s">
        <v>11</v>
      </c>
      <c r="N14" s="5" t="s">
        <v>52</v>
      </c>
      <c r="O14" s="4" t="s">
        <v>9</v>
      </c>
    </row>
    <row r="15" spans="1:15">
      <c r="A15" s="4" t="s">
        <v>5</v>
      </c>
      <c r="B15" s="4" t="s">
        <v>11</v>
      </c>
      <c r="C15" s="5" t="s">
        <v>53</v>
      </c>
      <c r="D15" s="4"/>
      <c r="E15" s="4" t="s">
        <v>9</v>
      </c>
      <c r="G15" s="4" t="s">
        <v>10</v>
      </c>
      <c r="H15" s="4" t="s">
        <v>11</v>
      </c>
      <c r="I15" s="5" t="s">
        <v>54</v>
      </c>
      <c r="J15" s="4" t="s">
        <v>9</v>
      </c>
      <c r="L15" s="4" t="s">
        <v>13</v>
      </c>
      <c r="M15" s="4" t="s">
        <v>6</v>
      </c>
      <c r="N15" s="5" t="s">
        <v>55</v>
      </c>
      <c r="O15" s="4" t="s">
        <v>9</v>
      </c>
    </row>
    <row r="16" spans="1:15">
      <c r="A16" s="4" t="s">
        <v>5</v>
      </c>
      <c r="B16" s="4" t="s">
        <v>6</v>
      </c>
      <c r="C16" s="5" t="s">
        <v>56</v>
      </c>
      <c r="D16" s="4"/>
      <c r="E16" s="4" t="s">
        <v>9</v>
      </c>
      <c r="G16" s="4" t="s">
        <v>10</v>
      </c>
      <c r="H16" s="4" t="s">
        <v>11</v>
      </c>
      <c r="I16" s="5" t="s">
        <v>57</v>
      </c>
      <c r="J16" s="4" t="s">
        <v>9</v>
      </c>
      <c r="L16" s="4" t="s">
        <v>13</v>
      </c>
      <c r="M16" s="4" t="s">
        <v>11</v>
      </c>
      <c r="N16" s="5" t="s">
        <v>58</v>
      </c>
      <c r="O16" s="4" t="s">
        <v>9</v>
      </c>
    </row>
    <row r="17" spans="1:15">
      <c r="A17" s="4" t="s">
        <v>5</v>
      </c>
      <c r="B17" s="4" t="s">
        <v>11</v>
      </c>
      <c r="C17" s="5" t="s">
        <v>59</v>
      </c>
      <c r="D17" s="6" t="s">
        <v>8</v>
      </c>
      <c r="E17" s="4" t="s">
        <v>9</v>
      </c>
      <c r="G17" s="4" t="s">
        <v>10</v>
      </c>
      <c r="H17" s="4" t="s">
        <v>11</v>
      </c>
      <c r="I17" s="5" t="s">
        <v>60</v>
      </c>
      <c r="J17" s="4" t="s">
        <v>9</v>
      </c>
      <c r="L17" s="4" t="s">
        <v>13</v>
      </c>
      <c r="M17" s="4" t="s">
        <v>11</v>
      </c>
      <c r="N17" s="5" t="s">
        <v>61</v>
      </c>
      <c r="O17" s="4" t="s">
        <v>9</v>
      </c>
    </row>
    <row r="18" spans="1:15">
      <c r="A18" s="4" t="s">
        <v>5</v>
      </c>
      <c r="B18" s="4" t="s">
        <v>6</v>
      </c>
      <c r="C18" s="5" t="s">
        <v>62</v>
      </c>
      <c r="D18" s="6" t="s">
        <v>8</v>
      </c>
      <c r="E18" s="4" t="s">
        <v>9</v>
      </c>
      <c r="H18" s="1" t="s">
        <v>63</v>
      </c>
      <c r="I18" s="1">
        <f>COUNTA(I2:I17)-3</f>
        <v>13</v>
      </c>
      <c r="J18">
        <f>COUNTA(J2:J17)-3</f>
        <v>13</v>
      </c>
      <c r="L18" s="4" t="s">
        <v>13</v>
      </c>
      <c r="M18" s="4" t="s">
        <v>11</v>
      </c>
      <c r="N18" s="5" t="s">
        <v>64</v>
      </c>
      <c r="O18" s="4" t="s">
        <v>9</v>
      </c>
    </row>
    <row r="19" spans="1:15">
      <c r="A19" s="4" t="s">
        <v>5</v>
      </c>
      <c r="B19" s="4" t="s">
        <v>11</v>
      </c>
      <c r="C19" s="5" t="s">
        <v>65</v>
      </c>
      <c r="D19" s="6" t="s">
        <v>8</v>
      </c>
      <c r="E19" s="4" t="s">
        <v>9</v>
      </c>
      <c r="H19" s="1" t="s">
        <v>11</v>
      </c>
      <c r="I19" s="1">
        <f>COUNTIF(H2:H17,"男")-2</f>
        <v>12</v>
      </c>
      <c r="L19" s="4" t="s">
        <v>13</v>
      </c>
      <c r="M19" s="4" t="s">
        <v>11</v>
      </c>
      <c r="N19" s="5" t="s">
        <v>66</v>
      </c>
      <c r="O19" s="4" t="s">
        <v>9</v>
      </c>
    </row>
    <row r="20" spans="1:15">
      <c r="A20" s="7" t="s">
        <v>5</v>
      </c>
      <c r="B20" s="7" t="s">
        <v>6</v>
      </c>
      <c r="C20" s="8" t="s">
        <v>67</v>
      </c>
      <c r="D20" s="10" t="s">
        <v>39</v>
      </c>
      <c r="E20" s="11"/>
      <c r="H20" s="1" t="s">
        <v>6</v>
      </c>
      <c r="I20" s="1">
        <f>COUNTIF(H2:H17,"女")-1</f>
        <v>1</v>
      </c>
      <c r="L20" s="4" t="s">
        <v>13</v>
      </c>
      <c r="M20" s="4" t="s">
        <v>11</v>
      </c>
      <c r="N20" s="5" t="s">
        <v>68</v>
      </c>
      <c r="O20" s="4" t="s">
        <v>9</v>
      </c>
    </row>
    <row r="21" spans="1:15">
      <c r="A21" s="4" t="s">
        <v>5</v>
      </c>
      <c r="B21" s="4" t="s">
        <v>6</v>
      </c>
      <c r="C21" s="5" t="s">
        <v>69</v>
      </c>
      <c r="D21" s="6" t="s">
        <v>8</v>
      </c>
      <c r="E21" s="4" t="s">
        <v>9</v>
      </c>
      <c r="G21" s="2" t="s">
        <v>0</v>
      </c>
      <c r="H21" s="2" t="s">
        <v>1</v>
      </c>
      <c r="I21" s="2" t="s">
        <v>2</v>
      </c>
      <c r="J21" s="3" t="s">
        <v>4</v>
      </c>
      <c r="L21" s="4" t="s">
        <v>13</v>
      </c>
      <c r="M21" s="4" t="s">
        <v>11</v>
      </c>
      <c r="N21" s="5" t="s">
        <v>70</v>
      </c>
      <c r="O21" s="4" t="s">
        <v>9</v>
      </c>
    </row>
    <row r="22" spans="1:15">
      <c r="A22" s="4" t="s">
        <v>5</v>
      </c>
      <c r="B22" s="4" t="s">
        <v>6</v>
      </c>
      <c r="C22" s="5" t="s">
        <v>71</v>
      </c>
      <c r="D22" s="6" t="s">
        <v>8</v>
      </c>
      <c r="E22" s="4" t="s">
        <v>9</v>
      </c>
      <c r="G22" s="4" t="s">
        <v>72</v>
      </c>
      <c r="H22" s="4" t="s">
        <v>11</v>
      </c>
      <c r="I22" s="5" t="s">
        <v>73</v>
      </c>
      <c r="J22" s="4" t="s">
        <v>9</v>
      </c>
      <c r="L22" s="4" t="s">
        <v>13</v>
      </c>
      <c r="M22" s="4" t="s">
        <v>6</v>
      </c>
      <c r="N22" s="5" t="s">
        <v>74</v>
      </c>
      <c r="O22" s="4" t="s">
        <v>9</v>
      </c>
    </row>
    <row r="23" spans="1:15">
      <c r="A23" s="4" t="s">
        <v>5</v>
      </c>
      <c r="B23" s="4" t="s">
        <v>6</v>
      </c>
      <c r="C23" s="5" t="s">
        <v>75</v>
      </c>
      <c r="D23" s="6" t="s">
        <v>8</v>
      </c>
      <c r="E23" s="4" t="s">
        <v>9</v>
      </c>
      <c r="G23" s="4" t="s">
        <v>72</v>
      </c>
      <c r="H23" s="4" t="s">
        <v>11</v>
      </c>
      <c r="I23" s="5" t="s">
        <v>76</v>
      </c>
      <c r="J23" s="4" t="s">
        <v>9</v>
      </c>
      <c r="L23" s="4" t="s">
        <v>13</v>
      </c>
      <c r="M23" s="4" t="s">
        <v>6</v>
      </c>
      <c r="N23" s="5" t="s">
        <v>77</v>
      </c>
      <c r="O23" s="4" t="s">
        <v>9</v>
      </c>
    </row>
    <row r="24" spans="1:15">
      <c r="A24" s="4" t="s">
        <v>5</v>
      </c>
      <c r="B24" s="4" t="s">
        <v>6</v>
      </c>
      <c r="C24" s="5" t="s">
        <v>78</v>
      </c>
      <c r="D24" s="6" t="s">
        <v>8</v>
      </c>
      <c r="E24" s="4" t="s">
        <v>9</v>
      </c>
      <c r="G24" s="4" t="s">
        <v>72</v>
      </c>
      <c r="H24" s="4" t="s">
        <v>6</v>
      </c>
      <c r="I24" s="5" t="s">
        <v>79</v>
      </c>
      <c r="J24" s="4" t="s">
        <v>9</v>
      </c>
      <c r="L24" s="4" t="s">
        <v>13</v>
      </c>
      <c r="M24" s="4" t="s">
        <v>11</v>
      </c>
      <c r="N24" s="5" t="s">
        <v>80</v>
      </c>
      <c r="O24" s="4" t="s">
        <v>9</v>
      </c>
    </row>
    <row r="25" spans="1:15">
      <c r="A25" s="4" t="s">
        <v>5</v>
      </c>
      <c r="B25" s="4" t="s">
        <v>6</v>
      </c>
      <c r="C25" s="5" t="s">
        <v>81</v>
      </c>
      <c r="D25" s="6" t="s">
        <v>8</v>
      </c>
      <c r="E25" s="4" t="s">
        <v>9</v>
      </c>
      <c r="G25" s="4" t="s">
        <v>72</v>
      </c>
      <c r="H25" s="4" t="s">
        <v>11</v>
      </c>
      <c r="I25" s="5" t="s">
        <v>82</v>
      </c>
      <c r="J25" s="4" t="s">
        <v>9</v>
      </c>
      <c r="L25" s="4" t="s">
        <v>13</v>
      </c>
      <c r="M25" s="4" t="s">
        <v>6</v>
      </c>
      <c r="N25" s="5" t="s">
        <v>83</v>
      </c>
      <c r="O25" s="4" t="s">
        <v>9</v>
      </c>
    </row>
    <row r="26" spans="1:15">
      <c r="A26" s="4" t="s">
        <v>5</v>
      </c>
      <c r="B26" s="4" t="s">
        <v>11</v>
      </c>
      <c r="C26" s="5" t="s">
        <v>84</v>
      </c>
      <c r="D26" s="6" t="s">
        <v>8</v>
      </c>
      <c r="E26" s="4" t="s">
        <v>9</v>
      </c>
      <c r="G26" s="4" t="s">
        <v>72</v>
      </c>
      <c r="H26" s="4" t="s">
        <v>11</v>
      </c>
      <c r="I26" s="5" t="s">
        <v>85</v>
      </c>
      <c r="J26" s="4" t="s">
        <v>9</v>
      </c>
      <c r="L26" s="4" t="s">
        <v>13</v>
      </c>
      <c r="M26" s="4" t="s">
        <v>6</v>
      </c>
      <c r="N26" s="5" t="s">
        <v>86</v>
      </c>
      <c r="O26" s="4" t="s">
        <v>9</v>
      </c>
    </row>
    <row r="27" spans="1:15">
      <c r="A27" s="4" t="s">
        <v>5</v>
      </c>
      <c r="B27" s="4" t="s">
        <v>6</v>
      </c>
      <c r="C27" s="5" t="s">
        <v>87</v>
      </c>
      <c r="D27" s="6" t="s">
        <v>8</v>
      </c>
      <c r="E27" s="4" t="s">
        <v>9</v>
      </c>
      <c r="G27" s="4" t="s">
        <v>72</v>
      </c>
      <c r="H27" s="4" t="s">
        <v>11</v>
      </c>
      <c r="I27" s="5" t="s">
        <v>88</v>
      </c>
      <c r="J27" s="4" t="s">
        <v>9</v>
      </c>
      <c r="L27" s="4" t="s">
        <v>13</v>
      </c>
      <c r="M27" s="4" t="s">
        <v>11</v>
      </c>
      <c r="N27" s="5" t="s">
        <v>89</v>
      </c>
      <c r="O27" s="4" t="s">
        <v>9</v>
      </c>
    </row>
    <row r="28" spans="1:15">
      <c r="A28" s="4" t="s">
        <v>5</v>
      </c>
      <c r="B28" s="4" t="s">
        <v>11</v>
      </c>
      <c r="C28" s="5" t="s">
        <v>90</v>
      </c>
      <c r="D28" s="4"/>
      <c r="E28" s="4" t="s">
        <v>9</v>
      </c>
      <c r="G28" s="4" t="s">
        <v>72</v>
      </c>
      <c r="H28" s="4" t="s">
        <v>11</v>
      </c>
      <c r="I28" s="5" t="s">
        <v>91</v>
      </c>
      <c r="J28" s="4" t="s">
        <v>9</v>
      </c>
      <c r="L28" s="4" t="s">
        <v>13</v>
      </c>
      <c r="M28" s="4" t="s">
        <v>11</v>
      </c>
      <c r="N28" s="5" t="s">
        <v>92</v>
      </c>
      <c r="O28" s="4" t="s">
        <v>9</v>
      </c>
    </row>
    <row r="29" spans="1:15">
      <c r="A29" s="7" t="s">
        <v>5</v>
      </c>
      <c r="B29" s="7" t="s">
        <v>11</v>
      </c>
      <c r="C29" s="8" t="s">
        <v>93</v>
      </c>
      <c r="D29" s="10" t="s">
        <v>39</v>
      </c>
      <c r="E29" s="11"/>
      <c r="G29" s="4" t="s">
        <v>72</v>
      </c>
      <c r="H29" s="4" t="s">
        <v>11</v>
      </c>
      <c r="I29" s="5" t="s">
        <v>94</v>
      </c>
      <c r="J29" s="4" t="s">
        <v>9</v>
      </c>
      <c r="L29" s="4" t="s">
        <v>13</v>
      </c>
      <c r="M29" s="4" t="s">
        <v>11</v>
      </c>
      <c r="N29" s="5" t="s">
        <v>95</v>
      </c>
      <c r="O29" s="4" t="s">
        <v>9</v>
      </c>
    </row>
    <row r="30" spans="1:16">
      <c r="A30" s="4" t="s">
        <v>5</v>
      </c>
      <c r="B30" s="4" t="s">
        <v>11</v>
      </c>
      <c r="C30" s="5" t="s">
        <v>96</v>
      </c>
      <c r="D30" s="6" t="s">
        <v>8</v>
      </c>
      <c r="E30" s="4" t="s">
        <v>9</v>
      </c>
      <c r="G30" s="4" t="s">
        <v>72</v>
      </c>
      <c r="H30" s="4" t="s">
        <v>11</v>
      </c>
      <c r="I30" s="5" t="s">
        <v>97</v>
      </c>
      <c r="J30" s="4" t="s">
        <v>9</v>
      </c>
      <c r="L30" s="7" t="s">
        <v>13</v>
      </c>
      <c r="M30" s="7" t="s">
        <v>11</v>
      </c>
      <c r="N30" s="8" t="s">
        <v>98</v>
      </c>
      <c r="O30" s="10" t="s">
        <v>39</v>
      </c>
      <c r="P30" s="25"/>
    </row>
    <row r="31" spans="1:15">
      <c r="A31" s="4" t="s">
        <v>5</v>
      </c>
      <c r="B31" s="4" t="s">
        <v>6</v>
      </c>
      <c r="C31" s="5" t="s">
        <v>99</v>
      </c>
      <c r="D31" s="6" t="s">
        <v>8</v>
      </c>
      <c r="E31" s="4" t="s">
        <v>9</v>
      </c>
      <c r="G31" s="4" t="s">
        <v>72</v>
      </c>
      <c r="H31" s="4" t="s">
        <v>11</v>
      </c>
      <c r="I31" s="5" t="s">
        <v>100</v>
      </c>
      <c r="J31" s="4" t="s">
        <v>9</v>
      </c>
      <c r="L31" s="4" t="s">
        <v>13</v>
      </c>
      <c r="M31" s="4" t="s">
        <v>6</v>
      </c>
      <c r="N31" s="5" t="s">
        <v>101</v>
      </c>
      <c r="O31" s="4" t="s">
        <v>9</v>
      </c>
    </row>
    <row r="32" spans="1:15">
      <c r="A32" s="4" t="s">
        <v>5</v>
      </c>
      <c r="B32" s="4" t="s">
        <v>11</v>
      </c>
      <c r="C32" s="5" t="s">
        <v>102</v>
      </c>
      <c r="D32" s="6" t="s">
        <v>8</v>
      </c>
      <c r="E32" s="4" t="s">
        <v>9</v>
      </c>
      <c r="G32" s="4" t="s">
        <v>72</v>
      </c>
      <c r="H32" s="4" t="s">
        <v>11</v>
      </c>
      <c r="I32" s="5" t="s">
        <v>103</v>
      </c>
      <c r="J32" s="4" t="s">
        <v>9</v>
      </c>
      <c r="L32" s="4" t="s">
        <v>13</v>
      </c>
      <c r="M32" s="4" t="s">
        <v>6</v>
      </c>
      <c r="N32" s="5" t="s">
        <v>104</v>
      </c>
      <c r="O32" s="4" t="s">
        <v>9</v>
      </c>
    </row>
    <row r="33" spans="1:15">
      <c r="A33" s="4" t="s">
        <v>5</v>
      </c>
      <c r="B33" s="4" t="s">
        <v>11</v>
      </c>
      <c r="C33" s="5" t="s">
        <v>105</v>
      </c>
      <c r="D33" s="6" t="s">
        <v>8</v>
      </c>
      <c r="E33" s="4" t="s">
        <v>9</v>
      </c>
      <c r="G33" s="4" t="s">
        <v>72</v>
      </c>
      <c r="H33" s="4" t="s">
        <v>6</v>
      </c>
      <c r="I33" s="5" t="s">
        <v>106</v>
      </c>
      <c r="J33" s="4" t="s">
        <v>9</v>
      </c>
      <c r="L33" s="4" t="s">
        <v>13</v>
      </c>
      <c r="M33" s="4" t="s">
        <v>6</v>
      </c>
      <c r="N33" s="5" t="s">
        <v>107</v>
      </c>
      <c r="O33" s="4" t="s">
        <v>9</v>
      </c>
    </row>
    <row r="34" spans="1:15">
      <c r="A34" s="4" t="s">
        <v>5</v>
      </c>
      <c r="B34" s="4" t="s">
        <v>11</v>
      </c>
      <c r="C34" s="5" t="s">
        <v>108</v>
      </c>
      <c r="D34" s="6" t="s">
        <v>8</v>
      </c>
      <c r="E34" s="4" t="s">
        <v>9</v>
      </c>
      <c r="G34" s="4" t="s">
        <v>72</v>
      </c>
      <c r="H34" s="4" t="s">
        <v>11</v>
      </c>
      <c r="I34" s="5" t="s">
        <v>109</v>
      </c>
      <c r="J34" s="4" t="s">
        <v>9</v>
      </c>
      <c r="L34" s="4" t="s">
        <v>13</v>
      </c>
      <c r="M34" s="4" t="s">
        <v>11</v>
      </c>
      <c r="N34" s="5" t="s">
        <v>110</v>
      </c>
      <c r="O34" s="4" t="s">
        <v>9</v>
      </c>
    </row>
    <row r="35" spans="2:15">
      <c r="B35" s="1" t="s">
        <v>63</v>
      </c>
      <c r="C35" s="1">
        <f>COUNTA(C2:C34)-4</f>
        <v>29</v>
      </c>
      <c r="E35">
        <f>COUNTA(E2:E34)</f>
        <v>29</v>
      </c>
      <c r="G35" s="4" t="s">
        <v>72</v>
      </c>
      <c r="H35" s="4" t="s">
        <v>6</v>
      </c>
      <c r="I35" s="5" t="s">
        <v>111</v>
      </c>
      <c r="J35" s="4" t="s">
        <v>9</v>
      </c>
      <c r="L35" s="4" t="s">
        <v>13</v>
      </c>
      <c r="M35" s="4" t="s">
        <v>6</v>
      </c>
      <c r="N35" s="5" t="s">
        <v>112</v>
      </c>
      <c r="O35" s="4" t="s">
        <v>9</v>
      </c>
    </row>
    <row r="36" spans="2:15">
      <c r="B36" s="1" t="s">
        <v>11</v>
      </c>
      <c r="C36" s="1">
        <f>COUNTIF(B2:B34,"男")-3</f>
        <v>17</v>
      </c>
      <c r="G36" s="7" t="s">
        <v>72</v>
      </c>
      <c r="H36" s="7" t="s">
        <v>6</v>
      </c>
      <c r="I36" s="8" t="s">
        <v>113</v>
      </c>
      <c r="J36" s="10" t="s">
        <v>39</v>
      </c>
      <c r="K36" s="25"/>
      <c r="L36" s="4" t="s">
        <v>13</v>
      </c>
      <c r="M36" s="4" t="s">
        <v>6</v>
      </c>
      <c r="N36" s="5" t="s">
        <v>114</v>
      </c>
      <c r="O36" s="4" t="s">
        <v>9</v>
      </c>
    </row>
    <row r="37" spans="2:15">
      <c r="B37" s="1" t="s">
        <v>6</v>
      </c>
      <c r="C37" s="1">
        <f>COUNTIF(B2:B34,"女")-1</f>
        <v>12</v>
      </c>
      <c r="G37" s="9" t="s">
        <v>72</v>
      </c>
      <c r="H37" s="9" t="s">
        <v>11</v>
      </c>
      <c r="I37" s="6" t="s">
        <v>115</v>
      </c>
      <c r="J37" s="23" t="s">
        <v>9</v>
      </c>
      <c r="L37" s="4" t="s">
        <v>13</v>
      </c>
      <c r="M37" s="4" t="s">
        <v>6</v>
      </c>
      <c r="N37" s="5" t="s">
        <v>116</v>
      </c>
      <c r="O37" s="4" t="s">
        <v>9</v>
      </c>
    </row>
    <row r="38" spans="7:15">
      <c r="G38" s="9" t="s">
        <v>72</v>
      </c>
      <c r="H38" s="9" t="s">
        <v>11</v>
      </c>
      <c r="I38" s="6" t="s">
        <v>117</v>
      </c>
      <c r="J38" s="23" t="s">
        <v>9</v>
      </c>
      <c r="L38" s="4" t="s">
        <v>13</v>
      </c>
      <c r="M38" s="4" t="s">
        <v>11</v>
      </c>
      <c r="N38" s="5" t="s">
        <v>118</v>
      </c>
      <c r="O38" s="4" t="s">
        <v>9</v>
      </c>
    </row>
    <row r="39" spans="1:15">
      <c r="A39" s="12" t="s">
        <v>119</v>
      </c>
      <c r="B39" s="12" t="s">
        <v>1</v>
      </c>
      <c r="C39" s="12" t="s">
        <v>120</v>
      </c>
      <c r="D39" s="12" t="s">
        <v>4</v>
      </c>
      <c r="E39" s="12" t="s">
        <v>121</v>
      </c>
      <c r="G39" s="9" t="s">
        <v>72</v>
      </c>
      <c r="H39" s="9" t="s">
        <v>11</v>
      </c>
      <c r="I39" s="6" t="s">
        <v>122</v>
      </c>
      <c r="J39" s="23" t="s">
        <v>9</v>
      </c>
      <c r="L39" s="4" t="s">
        <v>13</v>
      </c>
      <c r="M39" s="4" t="s">
        <v>11</v>
      </c>
      <c r="N39" s="5" t="s">
        <v>123</v>
      </c>
      <c r="O39" s="4" t="s">
        <v>9</v>
      </c>
    </row>
    <row r="40" spans="1:15">
      <c r="A40" s="13" t="s">
        <v>124</v>
      </c>
      <c r="B40" s="13" t="s">
        <v>11</v>
      </c>
      <c r="C40" s="13">
        <f>C36</f>
        <v>17</v>
      </c>
      <c r="D40" s="14">
        <f>E35</f>
        <v>29</v>
      </c>
      <c r="E40" s="15">
        <f t="shared" ref="E40:E42" si="0">D40/(C40+C41)</f>
        <v>1</v>
      </c>
      <c r="H40" s="1" t="s">
        <v>63</v>
      </c>
      <c r="I40" s="1">
        <f>COUNTA(I22:I39)-1</f>
        <v>17</v>
      </c>
      <c r="J40">
        <v>17</v>
      </c>
      <c r="L40" s="4" t="s">
        <v>13</v>
      </c>
      <c r="M40" s="4" t="s">
        <v>6</v>
      </c>
      <c r="N40" s="5" t="s">
        <v>125</v>
      </c>
      <c r="O40" s="4" t="s">
        <v>9</v>
      </c>
    </row>
    <row r="41" spans="1:15">
      <c r="A41" s="16" t="s">
        <v>124</v>
      </c>
      <c r="B41" s="16" t="s">
        <v>6</v>
      </c>
      <c r="C41" s="16">
        <f>C37</f>
        <v>12</v>
      </c>
      <c r="D41" s="17"/>
      <c r="E41" s="18"/>
      <c r="H41" s="1" t="s">
        <v>11</v>
      </c>
      <c r="I41" s="1">
        <f>COUNTIF(H22:H39,"男")</f>
        <v>14</v>
      </c>
      <c r="L41" s="4" t="s">
        <v>13</v>
      </c>
      <c r="M41" s="4" t="s">
        <v>11</v>
      </c>
      <c r="N41" s="5" t="s">
        <v>126</v>
      </c>
      <c r="O41" s="4" t="s">
        <v>9</v>
      </c>
    </row>
    <row r="42" spans="1:15">
      <c r="A42" s="16" t="s">
        <v>10</v>
      </c>
      <c r="B42" s="16" t="s">
        <v>11</v>
      </c>
      <c r="C42" s="16">
        <f>I19</f>
        <v>12</v>
      </c>
      <c r="D42" s="19">
        <f>J18</f>
        <v>13</v>
      </c>
      <c r="E42" s="15">
        <f t="shared" si="0"/>
        <v>1</v>
      </c>
      <c r="H42" s="1" t="s">
        <v>6</v>
      </c>
      <c r="I42" s="1">
        <f>COUNTIF(H22:H39,"女")-1</f>
        <v>3</v>
      </c>
      <c r="L42" s="4" t="s">
        <v>13</v>
      </c>
      <c r="M42" s="4" t="s">
        <v>6</v>
      </c>
      <c r="N42" s="5" t="s">
        <v>127</v>
      </c>
      <c r="O42" s="4" t="s">
        <v>9</v>
      </c>
    </row>
    <row r="43" spans="1:15">
      <c r="A43" s="16" t="s">
        <v>10</v>
      </c>
      <c r="B43" s="16" t="s">
        <v>6</v>
      </c>
      <c r="C43" s="16">
        <f>I20</f>
        <v>1</v>
      </c>
      <c r="D43" s="17"/>
      <c r="E43" s="18"/>
      <c r="G43" s="1" t="s">
        <v>128</v>
      </c>
      <c r="I43" s="1" t="s">
        <v>63</v>
      </c>
      <c r="J43">
        <f>I18+I40</f>
        <v>30</v>
      </c>
      <c r="L43" s="4" t="s">
        <v>13</v>
      </c>
      <c r="M43" s="4" t="s">
        <v>11</v>
      </c>
      <c r="N43" s="5" t="s">
        <v>129</v>
      </c>
      <c r="O43" s="4" t="s">
        <v>9</v>
      </c>
    </row>
    <row r="44" spans="1:15">
      <c r="A44" s="20" t="s">
        <v>72</v>
      </c>
      <c r="B44" s="16" t="s">
        <v>11</v>
      </c>
      <c r="C44" s="20">
        <f>I41</f>
        <v>14</v>
      </c>
      <c r="D44" s="19">
        <f>J40</f>
        <v>17</v>
      </c>
      <c r="E44" s="15">
        <f>D44/(C44+C45)</f>
        <v>1</v>
      </c>
      <c r="J44" s="1"/>
      <c r="L44" s="4" t="s">
        <v>13</v>
      </c>
      <c r="M44" s="4" t="s">
        <v>11</v>
      </c>
      <c r="N44" s="5" t="s">
        <v>130</v>
      </c>
      <c r="O44" s="4" t="s">
        <v>9</v>
      </c>
    </row>
    <row r="45" spans="1:16">
      <c r="A45" s="16" t="s">
        <v>72</v>
      </c>
      <c r="B45" s="16" t="s">
        <v>6</v>
      </c>
      <c r="C45" s="20">
        <f>I42</f>
        <v>3</v>
      </c>
      <c r="D45" s="17"/>
      <c r="E45" s="18"/>
      <c r="J45" s="1"/>
      <c r="L45" s="26" t="s">
        <v>13</v>
      </c>
      <c r="M45" s="26" t="s">
        <v>6</v>
      </c>
      <c r="N45" s="6" t="s">
        <v>131</v>
      </c>
      <c r="O45" s="6" t="s">
        <v>132</v>
      </c>
      <c r="P45" s="24"/>
    </row>
    <row r="46" spans="1:15">
      <c r="A46" s="16" t="s">
        <v>133</v>
      </c>
      <c r="B46" s="16" t="s">
        <v>11</v>
      </c>
      <c r="C46" s="16">
        <f>N49</f>
        <v>20</v>
      </c>
      <c r="D46" s="19">
        <f>O48</f>
        <v>42</v>
      </c>
      <c r="E46" s="15">
        <f>D46/(C46+C47)</f>
        <v>1</v>
      </c>
      <c r="L46" s="26" t="s">
        <v>13</v>
      </c>
      <c r="M46" s="26" t="s">
        <v>11</v>
      </c>
      <c r="N46" s="6" t="s">
        <v>134</v>
      </c>
      <c r="O46" s="6" t="s">
        <v>132</v>
      </c>
    </row>
    <row r="47" spans="1:15">
      <c r="A47" s="16" t="s">
        <v>133</v>
      </c>
      <c r="B47" s="16" t="s">
        <v>6</v>
      </c>
      <c r="C47" s="16">
        <f>N50</f>
        <v>22</v>
      </c>
      <c r="D47" s="17"/>
      <c r="E47" s="18"/>
      <c r="L47" s="26" t="s">
        <v>13</v>
      </c>
      <c r="M47" s="26" t="s">
        <v>11</v>
      </c>
      <c r="N47" s="6" t="s">
        <v>135</v>
      </c>
      <c r="O47" s="6" t="s">
        <v>132</v>
      </c>
    </row>
    <row r="48" spans="1:15">
      <c r="A48" s="1" t="s">
        <v>63</v>
      </c>
      <c r="C48" s="1">
        <f>SUM(C40:C47)</f>
        <v>101</v>
      </c>
      <c r="D48" s="1">
        <f>SUM(D40:D47)</f>
        <v>101</v>
      </c>
      <c r="E48" s="21">
        <f>D48:D50/C48</f>
        <v>1</v>
      </c>
      <c r="M48" s="1" t="s">
        <v>63</v>
      </c>
      <c r="N48" s="1">
        <f>COUNTA(N2:N44)</f>
        <v>43</v>
      </c>
      <c r="O48">
        <f>COUNTA(O2:O44)-1</f>
        <v>42</v>
      </c>
    </row>
    <row r="49" spans="13:14">
      <c r="M49" s="1" t="s">
        <v>11</v>
      </c>
      <c r="N49" s="1">
        <f>COUNTIF(M2:M44,"男")-1</f>
        <v>20</v>
      </c>
    </row>
    <row r="50" spans="1:14">
      <c r="A50" s="1" t="s">
        <v>136</v>
      </c>
      <c r="B50" s="1" t="s">
        <v>6</v>
      </c>
      <c r="M50" s="1" t="s">
        <v>6</v>
      </c>
      <c r="N50" s="1">
        <f>COUNTIF(M2:M44,"女")</f>
        <v>22</v>
      </c>
    </row>
    <row r="51" spans="2:2">
      <c r="B51" s="1" t="s">
        <v>11</v>
      </c>
    </row>
  </sheetData>
  <mergeCells count="8">
    <mergeCell ref="D40:D41"/>
    <mergeCell ref="D42:D43"/>
    <mergeCell ref="D44:D45"/>
    <mergeCell ref="D46:D47"/>
    <mergeCell ref="E40:E41"/>
    <mergeCell ref="E42:E43"/>
    <mergeCell ref="E44:E45"/>
    <mergeCell ref="E46:E47"/>
  </mergeCells>
  <pageMargins left="0.709027777777778" right="0.709027777777778" top="0.55" bottom="0.55" header="0.309027777777778" footer="0.3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ＨＰ用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gon_a</dc:creator>
  <cp:lastModifiedBy>県立高等学校</cp:lastModifiedBy>
  <cp:revision>1</cp:revision>
  <dcterms:created xsi:type="dcterms:W3CDTF">2017-04-10T05:17:00Z</dcterms:created>
  <dcterms:modified xsi:type="dcterms:W3CDTF">2017-04-20T02:21:57Z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